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dp-my.sharepoint.com/personal/wanick_charles1_undp_org/Documents/Accelerator Labs/PTA/2024/"/>
    </mc:Choice>
  </mc:AlternateContent>
  <xr:revisionPtr revIDLastSave="1" documentId="8_{F94D246E-AF81-4355-AB7E-D3AB88E0211B}" xr6:coauthVersionLast="47" xr6:coauthVersionMax="47" xr10:uidLastSave="{72322615-CFCD-4FE9-92EB-CC9FF2A871FB}"/>
  <bookViews>
    <workbookView xWindow="9510" yWindow="-90" windowWidth="19380" windowHeight="10260" xr2:uid="{3A5D3E97-2170-42C1-99D9-C0B43254A10D}"/>
  </bookViews>
  <sheets>
    <sheet name="AWP" sheetId="1" r:id="rId1"/>
  </sheets>
  <definedNames>
    <definedName name="_xlnm.Print_Area" localSheetId="0">AWP!$A$1:$L$56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K22" i="1"/>
  <c r="L21" i="1" a="1"/>
  <c r="L21" i="1"/>
  <c r="L23" i="1" s="1"/>
  <c r="L14" i="1" a="1"/>
  <c r="L14" i="1"/>
  <c r="L8" i="1" a="1"/>
  <c r="L8" i="1"/>
  <c r="J29" i="1"/>
  <c r="J28" i="1" l="1"/>
  <c r="L19" i="1"/>
  <c r="L13" i="1"/>
  <c r="L20" i="1" l="1"/>
  <c r="L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Ignacio Etcheverry</author>
  </authors>
  <commentList>
    <comment ref="E37" authorId="0" shapeId="0" xr:uid="{DDFAC5C9-AC3E-4B05-BB7D-463F5EE088CA}">
      <text>
        <r>
          <rPr>
            <b/>
            <sz val="9"/>
            <color indexed="81"/>
            <rFont val="Tahoma"/>
            <family val="2"/>
          </rPr>
          <t>Ignacio Etcheverry:</t>
        </r>
        <r>
          <rPr>
            <sz val="9"/>
            <color indexed="81"/>
            <rFont val="Tahoma"/>
            <family val="2"/>
          </rPr>
          <t xml:space="preserve">
 (FTA/TA/UNV/NPSA)</t>
        </r>
      </text>
    </comment>
    <comment ref="F37" authorId="0" shapeId="0" xr:uid="{11BB6FB9-E6C7-4039-8324-14F100E18D1F}">
      <text>
        <r>
          <rPr>
            <b/>
            <sz val="9"/>
            <color indexed="81"/>
            <rFont val="Tahoma"/>
            <family val="2"/>
          </rPr>
          <t>Ignacio Etcheverry:</t>
        </r>
      </text>
    </comment>
    <comment ref="E47" authorId="0" shapeId="0" xr:uid="{FD480F9A-A401-46B7-94EC-E17EEF3FEF98}">
      <text>
        <r>
          <rPr>
            <b/>
            <sz val="9"/>
            <color indexed="81"/>
            <rFont val="Tahoma"/>
            <family val="2"/>
          </rPr>
          <t>Ignacio Etcheverry:</t>
        </r>
        <r>
          <rPr>
            <sz val="9"/>
            <color indexed="81"/>
            <rFont val="Tahoma"/>
            <family val="2"/>
          </rPr>
          <t xml:space="preserve">
 (FTA/TA/UNV/NPSA)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<sst xmlns="http://schemas.openxmlformats.org/spreadsheetml/2006/main" count="122" uniqueCount="70">
  <si>
    <t>UNITED NATIONS DEVELOPMENT PROGRAMME</t>
  </si>
  <si>
    <t>1. Annual /Multi Year Work Plan for Haiti Accelerator Lab (with GOE)</t>
  </si>
  <si>
    <t xml:space="preserve">Project ID: </t>
  </si>
  <si>
    <t>1. Please look for your country office folder in the shared folder.
2. You will find a copy of this file within your Folder.
3. Please complete all items in your file.
4. Save the File including your CO on the file name</t>
  </si>
  <si>
    <t xml:space="preserve">Project Title: </t>
  </si>
  <si>
    <t>Accelerator Lab Haiti</t>
  </si>
  <si>
    <t>Expected Outputs</t>
  </si>
  <si>
    <t>Key Activities</t>
  </si>
  <si>
    <t xml:space="preserve">     Timeframe</t>
  </si>
  <si>
    <t>Resp Party</t>
  </si>
  <si>
    <t>Planned Budget</t>
  </si>
  <si>
    <t>Start</t>
  </si>
  <si>
    <t>End</t>
  </si>
  <si>
    <t>Fund</t>
  </si>
  <si>
    <t>Donor ID</t>
  </si>
  <si>
    <t>Donor Name</t>
  </si>
  <si>
    <t xml:space="preserve">Quantum Account </t>
  </si>
  <si>
    <t>Quantum Budget Account Description</t>
  </si>
  <si>
    <t>TOTAL</t>
  </si>
  <si>
    <t>ACTIVITY1 – Communications &amp; Local Engagement - GOE</t>
  </si>
  <si>
    <t>January 01-2024</t>
  </si>
  <si>
    <t>December 31 2024</t>
  </si>
  <si>
    <t>001981</t>
  </si>
  <si>
    <t>00012</t>
  </si>
  <si>
    <t>UNDP</t>
  </si>
  <si>
    <t>Travel</t>
  </si>
  <si>
    <t>Learning expenses</t>
  </si>
  <si>
    <t>0012298</t>
  </si>
  <si>
    <t>QAT</t>
  </si>
  <si>
    <t xml:space="preserve">8% GMS </t>
  </si>
  <si>
    <t>Total Activity1</t>
  </si>
  <si>
    <t>ACTIVITY2 – Experiments &amp; Solutions Mapping - GOE</t>
  </si>
  <si>
    <t>Local Consultants</t>
  </si>
  <si>
    <t>Contractual Services - Individ</t>
  </si>
  <si>
    <t>Equipment &amp;furniture</t>
  </si>
  <si>
    <t>Communic &amp; Audio Visual Equip</t>
  </si>
  <si>
    <t>Rental &amp; Maint of Info Tech Equip</t>
  </si>
  <si>
    <t>8% GMS</t>
  </si>
  <si>
    <t>Total Activity2</t>
  </si>
  <si>
    <t xml:space="preserve">**ACTIVITY3 – Country Accelerator Lab Team - Salaries
</t>
  </si>
  <si>
    <t>00117</t>
  </si>
  <si>
    <t>GER</t>
  </si>
  <si>
    <t>Salary Costs - Regular Staff</t>
  </si>
  <si>
    <t>Total Activity3</t>
  </si>
  <si>
    <t>GRAND TOTAL</t>
  </si>
  <si>
    <t>TOTAL BY DONOR</t>
  </si>
  <si>
    <t>USD</t>
  </si>
  <si>
    <t>GOVERNMENT OF GERMANY</t>
  </si>
  <si>
    <t>GOVERNMENT OF QATAR</t>
  </si>
  <si>
    <t>2.Human Resources Planning</t>
  </si>
  <si>
    <t>List all HR Recruited under Acc Labs Engagement Facility</t>
  </si>
  <si>
    <t>#</t>
  </si>
  <si>
    <t>Name</t>
  </si>
  <si>
    <t>Email</t>
  </si>
  <si>
    <t>Contract Type</t>
  </si>
  <si>
    <t>Level</t>
  </si>
  <si>
    <t>Start Date</t>
  </si>
  <si>
    <t>End Date</t>
  </si>
  <si>
    <t>Fund/Donor</t>
  </si>
  <si>
    <t>Pierre Antoine</t>
  </si>
  <si>
    <t>antoine.pierre@undp.org</t>
  </si>
  <si>
    <t>FTA</t>
  </si>
  <si>
    <t>NOB</t>
  </si>
  <si>
    <t>Pierre-Faubert Lubin</t>
  </si>
  <si>
    <t>pierre-faubert.lubin@undp.org</t>
  </si>
  <si>
    <t>To be available soon</t>
  </si>
  <si>
    <t>TBD</t>
  </si>
  <si>
    <t>3. Other Costs included in AWP</t>
  </si>
  <si>
    <t>List any Rental, Operational or Admin Cost Planned above to the Lab Engagement Facilitry</t>
  </si>
  <si>
    <t>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</si>
</sst>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_-;\-* #,##0_-;_-* &quot;-&quot;_-;_-@_-"/>
    <numFmt numFmtId="165" formatCode="d\/m\/yy"/>
    <numFmt numFmtId="166" formatCode="_-* #,##0.00_-;\-* #,##0.00_-;_-* &quot;-&quot;_-;_-@_-"/>
  </numFmts>
  <fonts count="1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>
      <alignment vertical="top"/>
    </xf>
    <xf numFmtId="164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vertical="top" wrapText="1" readingOrder="1"/>
    </xf>
    <xf numFmtId="49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/>
    </xf>
    <xf numFmtId="0" fontId="1" fillId="0" borderId="0" xfId="0" applyFont="1"/>
    <xf numFmtId="0" fontId="3" fillId="3" borderId="2" xfId="1" applyFont="1" applyFill="1" applyBorder="1" applyAlignment="1">
      <alignment horizontal="center" vertical="top"/>
    </xf>
    <xf numFmtId="49" fontId="3" fillId="3" borderId="1" xfId="1" applyNumberFormat="1" applyFont="1" applyFill="1" applyBorder="1" applyAlignment="1">
      <alignment horizontal="center" vertical="top"/>
    </xf>
    <xf numFmtId="49" fontId="3" fillId="3" borderId="1" xfId="1" applyNumberFormat="1" applyFont="1" applyFill="1" applyBorder="1" applyAlignment="1">
      <alignment horizontal="center" vertical="top" wrapText="1"/>
    </xf>
    <xf numFmtId="4" fontId="1" fillId="2" borderId="0" xfId="0" applyNumberFormat="1" applyFont="1" applyFill="1"/>
    <xf numFmtId="0" fontId="4" fillId="2" borderId="4" xfId="1" quotePrefix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center" vertical="top"/>
    </xf>
    <xf numFmtId="49" fontId="4" fillId="4" borderId="1" xfId="1" quotePrefix="1" applyNumberFormat="1" applyFont="1" applyFill="1" applyBorder="1" applyAlignment="1">
      <alignment horizontal="center" vertical="top"/>
    </xf>
    <xf numFmtId="49" fontId="4" fillId="4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/>
    </xf>
    <xf numFmtId="4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left" vertical="top"/>
    </xf>
    <xf numFmtId="0" fontId="4" fillId="2" borderId="1" xfId="1" quotePrefix="1" applyFont="1" applyFill="1" applyBorder="1" applyAlignment="1">
      <alignment horizontal="center" vertical="top" wrapText="1"/>
    </xf>
    <xf numFmtId="0" fontId="4" fillId="5" borderId="1" xfId="1" applyFont="1" applyFill="1" applyBorder="1" applyAlignment="1">
      <alignment horizontal="center" vertical="top"/>
    </xf>
    <xf numFmtId="0" fontId="1" fillId="5" borderId="1" xfId="0" quotePrefix="1" applyFont="1" applyFill="1" applyBorder="1"/>
    <xf numFmtId="0" fontId="1" fillId="5" borderId="1" xfId="0" applyFont="1" applyFill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6" borderId="1" xfId="1" applyFont="1" applyFill="1" applyBorder="1">
      <alignment vertical="top"/>
    </xf>
    <xf numFmtId="0" fontId="3" fillId="6" borderId="1" xfId="1" applyFont="1" applyFill="1" applyBorder="1">
      <alignment vertical="top"/>
    </xf>
    <xf numFmtId="0" fontId="4" fillId="6" borderId="7" xfId="1" applyFont="1" applyFill="1" applyBorder="1">
      <alignment vertical="top"/>
    </xf>
    <xf numFmtId="4" fontId="3" fillId="2" borderId="1" xfId="1" applyNumberFormat="1" applyFont="1" applyFill="1" applyBorder="1" applyAlignment="1">
      <alignment horizontal="center" vertical="top"/>
    </xf>
    <xf numFmtId="43" fontId="1" fillId="2" borderId="0" xfId="0" applyNumberFormat="1" applyFont="1" applyFill="1"/>
    <xf numFmtId="0" fontId="4" fillId="7" borderId="1" xfId="1" applyFont="1" applyFill="1" applyBorder="1" applyAlignment="1">
      <alignment horizontal="center" vertical="top"/>
    </xf>
    <xf numFmtId="49" fontId="4" fillId="7" borderId="1" xfId="1" quotePrefix="1" applyNumberFormat="1" applyFont="1" applyFill="1" applyBorder="1" applyAlignment="1">
      <alignment horizontal="center" vertical="top"/>
    </xf>
    <xf numFmtId="49" fontId="4" fillId="7" borderId="1" xfId="1" applyNumberFormat="1" applyFont="1" applyFill="1" applyBorder="1" applyAlignment="1">
      <alignment horizontal="center" vertical="top"/>
    </xf>
    <xf numFmtId="49" fontId="1" fillId="2" borderId="0" xfId="0" applyNumberFormat="1" applyFont="1" applyFill="1"/>
    <xf numFmtId="0" fontId="2" fillId="3" borderId="1" xfId="0" applyFont="1" applyFill="1" applyBorder="1" applyAlignment="1">
      <alignment horizontal="center"/>
    </xf>
    <xf numFmtId="0" fontId="1" fillId="4" borderId="1" xfId="0" quotePrefix="1" applyFont="1" applyFill="1" applyBorder="1"/>
    <xf numFmtId="0" fontId="1" fillId="7" borderId="1" xfId="0" quotePrefix="1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1" fillId="0" borderId="1" xfId="0" applyFont="1" applyBorder="1"/>
    <xf numFmtId="15" fontId="1" fillId="0" borderId="1" xfId="0" applyNumberFormat="1" applyFont="1" applyBorder="1"/>
    <xf numFmtId="0" fontId="7" fillId="2" borderId="0" xfId="0" applyFont="1" applyFill="1"/>
    <xf numFmtId="0" fontId="6" fillId="2" borderId="0" xfId="0" applyFont="1" applyFill="1"/>
    <xf numFmtId="0" fontId="1" fillId="8" borderId="0" xfId="0" applyFont="1" applyFill="1"/>
    <xf numFmtId="164" fontId="4" fillId="2" borderId="1" xfId="2" applyFont="1" applyFill="1" applyBorder="1" applyAlignment="1">
      <alignment horizontal="left" vertical="top"/>
    </xf>
    <xf numFmtId="0" fontId="1" fillId="5" borderId="1" xfId="0" quotePrefix="1" applyFont="1" applyFill="1" applyBorder="1" applyAlignment="1">
      <alignment horizontal="center"/>
    </xf>
    <xf numFmtId="164" fontId="4" fillId="2" borderId="1" xfId="2" applyFont="1" applyFill="1" applyBorder="1" applyAlignment="1">
      <alignment horizontal="center" vertical="top"/>
    </xf>
    <xf numFmtId="164" fontId="3" fillId="2" borderId="1" xfId="2" applyFont="1" applyFill="1" applyBorder="1" applyAlignment="1">
      <alignment horizontal="center" vertical="top"/>
    </xf>
    <xf numFmtId="0" fontId="11" fillId="0" borderId="1" xfId="3" applyBorder="1" applyAlignment="1">
      <alignment wrapText="1"/>
    </xf>
    <xf numFmtId="4" fontId="3" fillId="2" borderId="1" xfId="1" applyNumberFormat="1" applyFont="1" applyFill="1" applyBorder="1" applyAlignment="1">
      <alignment horizontal="right" vertical="top"/>
    </xf>
    <xf numFmtId="1" fontId="4" fillId="0" borderId="1" xfId="1" applyNumberFormat="1" applyFont="1" applyBorder="1" applyAlignment="1">
      <alignment horizontal="center"/>
    </xf>
    <xf numFmtId="4" fontId="1" fillId="2" borderId="1" xfId="1" applyNumberFormat="1" applyFont="1" applyFill="1" applyBorder="1" applyAlignment="1">
      <alignment horizontal="center" vertical="top"/>
    </xf>
    <xf numFmtId="0" fontId="13" fillId="10" borderId="7" xfId="0" applyFont="1" applyFill="1" applyBorder="1"/>
    <xf numFmtId="0" fontId="13" fillId="0" borderId="1" xfId="0" applyFont="1" applyBorder="1"/>
    <xf numFmtId="0" fontId="13" fillId="0" borderId="7" xfId="0" applyFont="1" applyBorder="1"/>
    <xf numFmtId="0" fontId="13" fillId="0" borderId="0" xfId="0" applyFont="1"/>
    <xf numFmtId="0" fontId="13" fillId="0" borderId="0" xfId="0" applyFont="1" applyAlignment="1">
      <alignment vertical="top"/>
    </xf>
    <xf numFmtId="0" fontId="13" fillId="10" borderId="1" xfId="0" applyFont="1" applyFill="1" applyBorder="1"/>
    <xf numFmtId="4" fontId="13" fillId="10" borderId="1" xfId="0" applyNumberFormat="1" applyFont="1" applyFill="1" applyBorder="1"/>
    <xf numFmtId="4" fontId="13" fillId="10" borderId="7" xfId="0" applyNumberFormat="1" applyFont="1" applyFill="1" applyBorder="1"/>
    <xf numFmtId="166" fontId="4" fillId="2" borderId="1" xfId="2" applyNumberFormat="1" applyFont="1" applyFill="1" applyBorder="1" applyAlignment="1">
      <alignment horizontal="center" vertical="top"/>
    </xf>
    <xf numFmtId="0" fontId="13" fillId="10" borderId="1" xfId="0" applyFont="1" applyFill="1" applyBorder="1" applyAlignment="1">
      <alignment horizontal="center"/>
    </xf>
    <xf numFmtId="0" fontId="13" fillId="10" borderId="7" xfId="0" applyFont="1" applyFill="1" applyBorder="1" applyAlignment="1">
      <alignment horizontal="center"/>
    </xf>
    <xf numFmtId="4" fontId="4" fillId="2" borderId="1" xfId="2" applyNumberFormat="1" applyFont="1" applyFill="1" applyBorder="1" applyAlignment="1">
      <alignment horizontal="center" vertical="top"/>
    </xf>
    <xf numFmtId="4" fontId="3" fillId="2" borderId="1" xfId="2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horizontal="center"/>
    </xf>
    <xf numFmtId="0" fontId="2" fillId="8" borderId="0" xfId="0" applyFont="1" applyFill="1" applyAlignment="1">
      <alignment horizontal="center" wrapText="1"/>
    </xf>
    <xf numFmtId="0" fontId="3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center" vertical="top"/>
    </xf>
    <xf numFmtId="0" fontId="12" fillId="9" borderId="0" xfId="0" applyFont="1" applyFill="1" applyAlignment="1">
      <alignment horizontal="left" wrapText="1"/>
    </xf>
    <xf numFmtId="0" fontId="12" fillId="9" borderId="0" xfId="0" applyFont="1" applyFill="1" applyAlignment="1">
      <alignment horizontal="left"/>
    </xf>
    <xf numFmtId="0" fontId="3" fillId="6" borderId="8" xfId="1" applyFont="1" applyFill="1" applyBorder="1" applyAlignment="1">
      <alignment horizontal="left" vertical="top" wrapText="1"/>
    </xf>
    <xf numFmtId="0" fontId="3" fillId="6" borderId="9" xfId="1" applyFont="1" applyFill="1" applyBorder="1" applyAlignment="1">
      <alignment horizontal="left" vertical="top" wrapText="1"/>
    </xf>
    <xf numFmtId="0" fontId="3" fillId="6" borderId="4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165" fontId="4" fillId="2" borderId="2" xfId="1" applyNumberFormat="1" applyFont="1" applyFill="1" applyBorder="1" applyAlignment="1">
      <alignment horizontal="center" vertical="center"/>
    </xf>
    <xf numFmtId="165" fontId="4" fillId="2" borderId="7" xfId="1" applyNumberFormat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6" borderId="1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65" fontId="4" fillId="2" borderId="5" xfId="1" applyNumberFormat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 vertical="top"/>
    </xf>
    <xf numFmtId="0" fontId="3" fillId="3" borderId="9" xfId="1" applyFont="1" applyFill="1" applyBorder="1" applyAlignment="1">
      <alignment horizontal="center" vertical="top"/>
    </xf>
    <xf numFmtId="0" fontId="3" fillId="3" borderId="4" xfId="1" applyFont="1" applyFill="1" applyBorder="1" applyAlignment="1">
      <alignment horizontal="center" vertical="top"/>
    </xf>
    <xf numFmtId="0" fontId="6" fillId="8" borderId="0" xfId="0" applyFont="1" applyFill="1" applyAlignment="1">
      <alignment horizontal="center"/>
    </xf>
    <xf numFmtId="0" fontId="3" fillId="3" borderId="1" xfId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/>
    </xf>
    <xf numFmtId="0" fontId="1" fillId="4" borderId="1" xfId="0" applyFont="1" applyFill="1" applyBorder="1"/>
    <xf numFmtId="0" fontId="1" fillId="7" borderId="8" xfId="0" applyFont="1" applyFill="1" applyBorder="1"/>
    <xf numFmtId="0" fontId="1" fillId="7" borderId="4" xfId="0" applyFont="1" applyFill="1" applyBorder="1"/>
    <xf numFmtId="0" fontId="1" fillId="5" borderId="8" xfId="0" applyFont="1" applyFill="1" applyBorder="1"/>
    <xf numFmtId="0" fontId="1" fillId="5" borderId="4" xfId="0" applyFont="1" applyFill="1" applyBorder="1"/>
    <xf numFmtId="0" fontId="1" fillId="0" borderId="1" xfId="0" applyFont="1" applyBorder="1" applyAlignment="1">
      <alignment horizontal="center" wrapText="1"/>
    </xf>
  </cellXfs>
  <cellStyles count="4">
    <cellStyle name="Comma [0]" xfId="2" builtinId="6"/>
    <cellStyle name="Hyperlink" xfId="3" builtinId="8"/>
    <cellStyle name="Normal" xfId="0" builtinId="0"/>
    <cellStyle name="Обычный_Лист1" xfId="1" xr:uid="{1F331758-7230-4598-832C-60CBDC7580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257175</xdr:colOff>
      <xdr:row>0</xdr:row>
      <xdr:rowOff>19050</xdr:rowOff>
    </xdr:from>
    <xdr:to>
      <xdr:col>11</xdr:col>
      <xdr:colOff>701675</xdr:colOff>
      <xdr:row>3</xdr:row>
      <xdr:rowOff>571500</xdr:rowOff>
    </xdr:to>
    <xdr:pic>
      <xdr:nvPicPr>
        <xdr:cNvPr id="2" name="Picture -767">
          <a:extLst>
            <a:ext uri="{FF2B5EF4-FFF2-40B4-BE49-F238E27FC236}">
              <a16:creationId xmlns:a16="http://schemas.microsoft.com/office/drawing/2014/main" id="{07E91893-5D06-4D2D-B8DD-F139FF9F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9050"/>
          <a:ext cx="4381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633535</xdr:colOff>
      <xdr:row>29</xdr:row>
      <xdr:rowOff>63500</xdr:rowOff>
    </xdr:from>
    <xdr:to>
      <xdr:col>1</xdr:col>
      <xdr:colOff>223960</xdr:colOff>
      <xdr:row>31</xdr:row>
      <xdr:rowOff>2444</xdr:rowOff>
    </xdr:to>
    <xdr:sp macro="" textlink="">
      <xdr:nvSpPr>
        <xdr:cNvPr id="3" name="AutoShape 34" descr="Show next rows (inactive button) (Alt+.)">
          <a:extLst>
            <a:ext uri="{FF2B5EF4-FFF2-40B4-BE49-F238E27FC236}">
              <a16:creationId xmlns:a16="http://schemas.microsoft.com/office/drawing/2014/main" id="{43806358-A78C-4C83-B69A-211225C0A804}"/>
            </a:ext>
          </a:extLst>
        </xdr:cNvPr>
        <xdr:cNvSpPr>
          <a:spLocks noChangeAspect="1" noChangeArrowheads="1"/>
        </xdr:cNvSpPr>
      </xdr:nvSpPr>
      <xdr:spPr bwMode="auto">
        <a:xfrm>
          <a:off x="633535" y="4921250"/>
          <a:ext cx="304800" cy="288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omments" Target="../comments1.xml"/><Relationship Id="rId2" Type="http://schemas.openxmlformats.org/officeDocument/2006/relationships/hyperlink" Target="mailto:pierre-faubert.lubin@undp.org" TargetMode="External"/><Relationship Id="rId1" Type="http://schemas.openxmlformats.org/officeDocument/2006/relationships/hyperlink" Target="mailto:antoine.pierre@undp.org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51985-1939-49C5-9E41-CC3F74E23315}">
  <sheetPr codeName="Sheet1"/>
  <dimension ref="A1:AJ165"/>
  <sheetViews>
    <sheetView tabSelected="1" topLeftCell="D7" zoomScaleNormal="100" workbookViewId="0">
      <selection activeCell="D21" sqref="D21:D22"/>
    </sheetView>
  </sheetViews>
  <sheetFormatPr defaultColWidth="9.08984375" defaultRowHeight="13" x14ac:dyDescent="0.3"/>
  <cols>
    <col min="1" max="1" width="10.90625" style="9" customWidth="1"/>
    <col min="2" max="2" width="24.54296875" style="9" customWidth="1"/>
    <col min="3" max="3" width="13.453125" style="9" customWidth="1"/>
    <col min="4" max="4" width="31.90625" style="9" customWidth="1"/>
    <col min="5" max="5" width="11.54296875" style="9" customWidth="1"/>
    <col min="6" max="7" width="9.08984375" style="9"/>
    <col min="8" max="8" width="10.453125" style="9" customWidth="1"/>
    <col min="9" max="9" width="13" style="9" customWidth="1"/>
    <col min="10" max="10" width="30.453125" style="1" bestFit="1" customWidth="1"/>
    <col min="11" max="12" width="11.54296875" style="1" customWidth="1"/>
    <col min="13" max="13" width="11.90625" style="1" customWidth="1"/>
    <col min="14" max="14" width="10.08984375" style="1" bestFit="1" customWidth="1"/>
    <col min="15" max="15" width="9.90625" style="1" customWidth="1"/>
    <col min="16" max="36" width="9.08984375" style="1"/>
    <col min="37" max="16384" width="9.08984375" style="9"/>
  </cols>
  <sheetData>
    <row r="1" spans="1:15" s="1" customFormat="1" x14ac:dyDescent="0.3">
      <c r="C1" s="67" t="s">
        <v>0</v>
      </c>
      <c r="D1" s="67"/>
      <c r="E1" s="67"/>
      <c r="F1" s="67"/>
      <c r="G1" s="67"/>
      <c r="H1" s="67"/>
      <c r="I1" s="67"/>
      <c r="J1" s="67"/>
    </row>
    <row r="2" spans="1:15" s="1" customFormat="1" x14ac:dyDescent="0.3">
      <c r="A2" s="44"/>
      <c r="B2" s="44"/>
      <c r="C2" s="68" t="s">
        <v>1</v>
      </c>
      <c r="D2" s="68"/>
      <c r="E2" s="68"/>
      <c r="F2" s="68"/>
      <c r="G2" s="68"/>
      <c r="H2" s="68"/>
      <c r="I2" s="68"/>
      <c r="J2" s="68"/>
      <c r="K2" s="44"/>
      <c r="L2" s="44"/>
    </row>
    <row r="3" spans="1:15" s="1" customFormat="1" x14ac:dyDescent="0.3">
      <c r="A3" s="2" t="s">
        <v>2</v>
      </c>
      <c r="B3" s="56">
        <v>129377</v>
      </c>
      <c r="D3" s="71" t="s">
        <v>3</v>
      </c>
      <c r="E3" s="72"/>
      <c r="F3" s="72"/>
      <c r="G3" s="72"/>
      <c r="H3" s="72"/>
      <c r="I3" s="72"/>
      <c r="J3" s="72"/>
      <c r="K3" s="3"/>
      <c r="L3" s="3"/>
    </row>
    <row r="4" spans="1:15" s="1" customFormat="1" ht="50.25" customHeight="1" x14ac:dyDescent="0.3">
      <c r="A4" s="4" t="s">
        <v>4</v>
      </c>
      <c r="B4" s="57" t="s">
        <v>5</v>
      </c>
      <c r="D4" s="72"/>
      <c r="E4" s="72"/>
      <c r="F4" s="72"/>
      <c r="G4" s="72"/>
      <c r="H4" s="72"/>
      <c r="I4" s="72"/>
      <c r="J4" s="72"/>
      <c r="L4" s="3"/>
    </row>
    <row r="5" spans="1:15" s="1" customFormat="1" x14ac:dyDescent="0.3">
      <c r="E5" s="3"/>
      <c r="F5" s="3"/>
      <c r="G5" s="3"/>
      <c r="H5" s="3"/>
      <c r="I5" s="5"/>
      <c r="J5" s="6"/>
      <c r="K5" s="3"/>
      <c r="L5" s="3"/>
    </row>
    <row r="6" spans="1:15" x14ac:dyDescent="0.3">
      <c r="A6" s="69" t="s">
        <v>6</v>
      </c>
      <c r="B6" s="70" t="s">
        <v>7</v>
      </c>
      <c r="C6" s="70" t="s">
        <v>8</v>
      </c>
      <c r="D6" s="70"/>
      <c r="E6" s="69" t="s">
        <v>9</v>
      </c>
      <c r="F6" s="70" t="s">
        <v>10</v>
      </c>
      <c r="G6" s="70"/>
      <c r="H6" s="70"/>
      <c r="I6" s="70"/>
      <c r="J6" s="70"/>
      <c r="K6" s="70"/>
      <c r="L6" s="70"/>
    </row>
    <row r="7" spans="1:15" ht="26" x14ac:dyDescent="0.3">
      <c r="A7" s="69"/>
      <c r="B7" s="70"/>
      <c r="C7" s="10" t="s">
        <v>11</v>
      </c>
      <c r="D7" s="10" t="s">
        <v>12</v>
      </c>
      <c r="E7" s="69"/>
      <c r="F7" s="8" t="s">
        <v>13</v>
      </c>
      <c r="G7" s="11" t="s">
        <v>14</v>
      </c>
      <c r="H7" s="12" t="s">
        <v>15</v>
      </c>
      <c r="I7" s="7" t="s">
        <v>16</v>
      </c>
      <c r="J7" s="7" t="s">
        <v>17</v>
      </c>
      <c r="K7" s="7">
        <v>2024</v>
      </c>
      <c r="L7" s="7" t="s">
        <v>18</v>
      </c>
      <c r="M7" s="13"/>
      <c r="N7" s="13"/>
    </row>
    <row r="8" spans="1:15" ht="12.75" customHeight="1" x14ac:dyDescent="0.3">
      <c r="A8" s="76"/>
      <c r="B8" s="85" t="s">
        <v>19</v>
      </c>
      <c r="C8" s="83" t="s">
        <v>20</v>
      </c>
      <c r="D8" s="83" t="s">
        <v>21</v>
      </c>
      <c r="E8" s="14" t="s">
        <v>22</v>
      </c>
      <c r="F8" s="15">
        <v>11970</v>
      </c>
      <c r="G8" s="16" t="s">
        <v>23</v>
      </c>
      <c r="H8" s="17" t="s">
        <v>24</v>
      </c>
      <c r="I8" s="62">
        <v>71300</v>
      </c>
      <c r="J8" s="54" t="s">
        <v>25</v>
      </c>
      <c r="K8" s="59">
        <v>35000</v>
      </c>
      <c r="L8" s="19" cm="1">
        <f t="array" ref="L8:L12">K8:K12</f>
        <v>35000</v>
      </c>
      <c r="M8" s="13"/>
      <c r="N8" s="13"/>
    </row>
    <row r="9" spans="1:15" ht="12.75" customHeight="1" x14ac:dyDescent="0.3">
      <c r="A9" s="77"/>
      <c r="B9" s="86"/>
      <c r="C9" s="90"/>
      <c r="D9" s="90"/>
      <c r="E9" s="14" t="s">
        <v>22</v>
      </c>
      <c r="F9" s="15">
        <v>11970</v>
      </c>
      <c r="G9" s="16" t="s">
        <v>23</v>
      </c>
      <c r="H9" s="17" t="s">
        <v>24</v>
      </c>
      <c r="I9" s="63">
        <v>71600</v>
      </c>
      <c r="J9" s="55" t="s">
        <v>26</v>
      </c>
      <c r="K9" s="60">
        <v>5000</v>
      </c>
      <c r="L9" s="19">
        <v>5000</v>
      </c>
    </row>
    <row r="10" spans="1:15" ht="12.75" customHeight="1" x14ac:dyDescent="0.3">
      <c r="A10" s="77"/>
      <c r="B10" s="86"/>
      <c r="C10" s="90"/>
      <c r="D10" s="90"/>
      <c r="E10" s="21" t="s">
        <v>22</v>
      </c>
      <c r="F10" s="22">
        <v>30000</v>
      </c>
      <c r="G10" s="46" t="s">
        <v>27</v>
      </c>
      <c r="H10" s="24" t="s">
        <v>28</v>
      </c>
      <c r="I10" s="63"/>
      <c r="J10" s="58"/>
      <c r="K10" s="60">
        <v>0</v>
      </c>
      <c r="L10" s="64">
        <v>0</v>
      </c>
      <c r="M10" s="13"/>
    </row>
    <row r="11" spans="1:15" ht="12.75" customHeight="1" x14ac:dyDescent="0.3">
      <c r="A11" s="77"/>
      <c r="B11" s="86"/>
      <c r="C11" s="90"/>
      <c r="D11" s="90"/>
      <c r="E11" s="14" t="s">
        <v>22</v>
      </c>
      <c r="F11" s="22">
        <v>30000</v>
      </c>
      <c r="G11" s="46" t="s">
        <v>27</v>
      </c>
      <c r="H11" s="24" t="s">
        <v>28</v>
      </c>
      <c r="I11" s="63"/>
      <c r="J11" s="53"/>
      <c r="K11" s="60">
        <v>0</v>
      </c>
      <c r="L11" s="64">
        <v>0</v>
      </c>
    </row>
    <row r="12" spans="1:15" ht="12.75" customHeight="1" x14ac:dyDescent="0.3">
      <c r="A12" s="77"/>
      <c r="B12" s="86"/>
      <c r="C12" s="84"/>
      <c r="D12" s="84"/>
      <c r="E12" s="21" t="s">
        <v>22</v>
      </c>
      <c r="F12" s="22">
        <v>30000</v>
      </c>
      <c r="G12" s="46" t="s">
        <v>27</v>
      </c>
      <c r="H12" s="24" t="s">
        <v>28</v>
      </c>
      <c r="I12" s="25">
        <v>75100</v>
      </c>
      <c r="J12" s="45" t="s">
        <v>29</v>
      </c>
      <c r="K12" s="61">
        <v>0</v>
      </c>
      <c r="L12" s="64">
        <v>0</v>
      </c>
      <c r="M12" s="13"/>
      <c r="O12" s="30"/>
    </row>
    <row r="13" spans="1:15" x14ac:dyDescent="0.3">
      <c r="A13" s="26"/>
      <c r="B13" s="27"/>
      <c r="C13" s="28"/>
      <c r="D13" s="28"/>
      <c r="E13" s="87" t="s">
        <v>30</v>
      </c>
      <c r="F13" s="87"/>
      <c r="G13" s="87"/>
      <c r="H13" s="87"/>
      <c r="I13" s="87"/>
      <c r="J13" s="87"/>
      <c r="K13" s="48"/>
      <c r="L13" s="65">
        <f>L8+L9+L10+L11+L12</f>
        <v>40000</v>
      </c>
      <c r="M13" s="13"/>
    </row>
    <row r="14" spans="1:15" x14ac:dyDescent="0.3">
      <c r="A14" s="76"/>
      <c r="B14" s="88" t="s">
        <v>31</v>
      </c>
      <c r="C14" s="83" t="s">
        <v>20</v>
      </c>
      <c r="D14" s="83" t="s">
        <v>21</v>
      </c>
      <c r="E14" s="21" t="s">
        <v>22</v>
      </c>
      <c r="F14" s="15">
        <v>11970</v>
      </c>
      <c r="G14" s="16" t="s">
        <v>23</v>
      </c>
      <c r="H14" s="17" t="s">
        <v>24</v>
      </c>
      <c r="I14" s="62">
        <v>71300</v>
      </c>
      <c r="J14" s="58" t="s">
        <v>32</v>
      </c>
      <c r="K14" s="59">
        <v>30000</v>
      </c>
      <c r="L14" s="64" cm="1">
        <f t="array" ref="L14:L18">K14:K18</f>
        <v>30000</v>
      </c>
      <c r="M14" s="13"/>
      <c r="N14" s="30"/>
    </row>
    <row r="15" spans="1:15" x14ac:dyDescent="0.3">
      <c r="A15" s="77"/>
      <c r="B15" s="89"/>
      <c r="C15" s="90"/>
      <c r="D15" s="90"/>
      <c r="E15" s="21" t="s">
        <v>22</v>
      </c>
      <c r="F15" s="15">
        <v>11970</v>
      </c>
      <c r="G15" s="16" t="s">
        <v>23</v>
      </c>
      <c r="H15" s="17" t="s">
        <v>24</v>
      </c>
      <c r="I15" s="63">
        <v>71400</v>
      </c>
      <c r="J15" s="53" t="s">
        <v>33</v>
      </c>
      <c r="K15" s="60">
        <v>5000</v>
      </c>
      <c r="L15" s="64">
        <v>5000</v>
      </c>
      <c r="N15" s="30"/>
    </row>
    <row r="16" spans="1:15" x14ac:dyDescent="0.3">
      <c r="A16" s="77"/>
      <c r="B16" s="89"/>
      <c r="C16" s="90"/>
      <c r="D16" s="90"/>
      <c r="E16" s="14" t="s">
        <v>22</v>
      </c>
      <c r="F16" s="15">
        <v>11970</v>
      </c>
      <c r="G16" s="16" t="s">
        <v>23</v>
      </c>
      <c r="H16" s="17" t="s">
        <v>24</v>
      </c>
      <c r="I16" s="63">
        <v>72200</v>
      </c>
      <c r="J16" s="53" t="s">
        <v>34</v>
      </c>
      <c r="K16" s="60">
        <v>11500</v>
      </c>
      <c r="L16" s="64">
        <v>11500</v>
      </c>
      <c r="N16" s="30"/>
    </row>
    <row r="17" spans="1:15" ht="12.75" customHeight="1" x14ac:dyDescent="0.3">
      <c r="A17" s="77"/>
      <c r="B17" s="89"/>
      <c r="C17" s="83"/>
      <c r="D17" s="83"/>
      <c r="E17" s="14" t="s">
        <v>22</v>
      </c>
      <c r="F17" s="15">
        <v>11970</v>
      </c>
      <c r="G17" s="16" t="s">
        <v>23</v>
      </c>
      <c r="H17" s="17" t="s">
        <v>24</v>
      </c>
      <c r="I17" s="63">
        <v>72400</v>
      </c>
      <c r="J17" s="53" t="s">
        <v>35</v>
      </c>
      <c r="K17" s="60">
        <v>7000</v>
      </c>
      <c r="L17" s="64">
        <v>7000</v>
      </c>
      <c r="N17" s="30"/>
    </row>
    <row r="18" spans="1:15" ht="12.75" customHeight="1" x14ac:dyDescent="0.3">
      <c r="A18" s="77"/>
      <c r="B18" s="89"/>
      <c r="C18" s="90"/>
      <c r="D18" s="90"/>
      <c r="E18" s="21" t="s">
        <v>22</v>
      </c>
      <c r="F18" s="15">
        <v>11970</v>
      </c>
      <c r="G18" s="16" t="s">
        <v>23</v>
      </c>
      <c r="H18" s="17" t="s">
        <v>24</v>
      </c>
      <c r="I18" s="63">
        <v>73300</v>
      </c>
      <c r="J18" s="55" t="s">
        <v>36</v>
      </c>
      <c r="K18" s="60">
        <v>6500</v>
      </c>
      <c r="L18" s="64">
        <v>6500</v>
      </c>
      <c r="M18" s="13"/>
    </row>
    <row r="19" spans="1:15" ht="12.75" customHeight="1" x14ac:dyDescent="0.3">
      <c r="A19" s="77"/>
      <c r="B19" s="89"/>
      <c r="C19" s="84"/>
      <c r="D19" s="84"/>
      <c r="E19" s="21" t="s">
        <v>22</v>
      </c>
      <c r="F19" s="22">
        <v>30000</v>
      </c>
      <c r="G19" s="46" t="s">
        <v>27</v>
      </c>
      <c r="H19" s="24" t="s">
        <v>28</v>
      </c>
      <c r="I19" s="18">
        <v>75100</v>
      </c>
      <c r="J19" s="45" t="s">
        <v>37</v>
      </c>
      <c r="K19" s="30">
        <v>0</v>
      </c>
      <c r="L19" s="64">
        <f>+K19</f>
        <v>0</v>
      </c>
      <c r="M19" s="13"/>
      <c r="O19" s="30"/>
    </row>
    <row r="20" spans="1:15" x14ac:dyDescent="0.3">
      <c r="A20" s="26"/>
      <c r="B20" s="27"/>
      <c r="C20" s="26"/>
      <c r="D20" s="26"/>
      <c r="E20" s="73" t="s">
        <v>38</v>
      </c>
      <c r="F20" s="74"/>
      <c r="G20" s="74"/>
      <c r="H20" s="74"/>
      <c r="I20" s="74"/>
      <c r="J20" s="75"/>
      <c r="K20" s="29"/>
      <c r="L20" s="50">
        <f>SUM(L14:L19)</f>
        <v>60000</v>
      </c>
      <c r="N20" s="13"/>
    </row>
    <row r="21" spans="1:15" ht="12.75" customHeight="1" x14ac:dyDescent="0.3">
      <c r="A21" s="76"/>
      <c r="B21" s="78" t="s">
        <v>39</v>
      </c>
      <c r="C21" s="83" t="s">
        <v>20</v>
      </c>
      <c r="D21" s="83" t="s">
        <v>21</v>
      </c>
      <c r="E21" s="21" t="s">
        <v>22</v>
      </c>
      <c r="F21" s="31">
        <v>30000</v>
      </c>
      <c r="G21" s="32" t="s">
        <v>40</v>
      </c>
      <c r="H21" s="33" t="s">
        <v>41</v>
      </c>
      <c r="I21" s="25">
        <v>67200</v>
      </c>
      <c r="J21" s="34" t="s">
        <v>42</v>
      </c>
      <c r="K21" s="59">
        <v>214617</v>
      </c>
      <c r="L21" s="19" cm="1">
        <f t="array" ref="L21:L22">K21:K22</f>
        <v>214617</v>
      </c>
      <c r="N21" s="30"/>
    </row>
    <row r="22" spans="1:15" x14ac:dyDescent="0.3">
      <c r="A22" s="77"/>
      <c r="B22" s="79"/>
      <c r="C22" s="84"/>
      <c r="D22" s="84"/>
      <c r="E22" s="21" t="s">
        <v>22</v>
      </c>
      <c r="F22" s="31">
        <v>30000</v>
      </c>
      <c r="G22" s="32" t="s">
        <v>40</v>
      </c>
      <c r="H22" s="33" t="s">
        <v>41</v>
      </c>
      <c r="I22" s="51">
        <v>75100</v>
      </c>
      <c r="J22" s="20" t="s">
        <v>29</v>
      </c>
      <c r="K22" s="52">
        <f>K21*0.08</f>
        <v>17169.36</v>
      </c>
      <c r="L22" s="19">
        <v>17169.36</v>
      </c>
    </row>
    <row r="23" spans="1:15" x14ac:dyDescent="0.3">
      <c r="A23" s="26"/>
      <c r="B23" s="27"/>
      <c r="C23" s="26"/>
      <c r="D23" s="26"/>
      <c r="E23" s="73" t="s">
        <v>43</v>
      </c>
      <c r="F23" s="74"/>
      <c r="G23" s="74"/>
      <c r="H23" s="74"/>
      <c r="I23" s="74"/>
      <c r="J23" s="75"/>
      <c r="K23" s="29"/>
      <c r="L23" s="50">
        <f>SUM(L21:L22)</f>
        <v>231786.36</v>
      </c>
    </row>
    <row r="24" spans="1:15" x14ac:dyDescent="0.3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2"/>
      <c r="N24" s="13"/>
    </row>
    <row r="25" spans="1:15" x14ac:dyDescent="0.3">
      <c r="A25" s="102" t="s">
        <v>44</v>
      </c>
      <c r="B25" s="103"/>
      <c r="C25" s="103"/>
      <c r="D25" s="103"/>
      <c r="E25" s="103"/>
      <c r="F25" s="103"/>
      <c r="G25" s="103"/>
      <c r="H25" s="103"/>
      <c r="I25" s="103"/>
      <c r="J25" s="104"/>
      <c r="K25" s="29"/>
      <c r="L25" s="50">
        <f>L13+L20+L23</f>
        <v>331786.36</v>
      </c>
      <c r="M25" s="13"/>
      <c r="N25" s="13"/>
    </row>
    <row r="26" spans="1:15" s="1" customFormat="1" x14ac:dyDescent="0.3"/>
    <row r="27" spans="1:15" x14ac:dyDescent="0.3">
      <c r="A27" s="1"/>
      <c r="B27" s="1"/>
      <c r="C27" s="1"/>
      <c r="D27" s="1"/>
      <c r="E27" s="1"/>
      <c r="F27" s="1"/>
      <c r="G27" s="99" t="s">
        <v>45</v>
      </c>
      <c r="H27" s="100"/>
      <c r="I27" s="101"/>
      <c r="J27" s="35" t="s">
        <v>46</v>
      </c>
      <c r="M27" s="30"/>
    </row>
    <row r="28" spans="1:15" x14ac:dyDescent="0.3">
      <c r="A28" s="1"/>
      <c r="B28" s="1"/>
      <c r="C28" s="1"/>
      <c r="D28" s="1"/>
      <c r="E28" s="1"/>
      <c r="F28" s="1"/>
      <c r="G28" s="36" t="s">
        <v>23</v>
      </c>
      <c r="H28" s="108" t="s">
        <v>24</v>
      </c>
      <c r="I28" s="108"/>
      <c r="J28" s="66">
        <f>L8+L9+L14+L15+L16+L17+L18</f>
        <v>100000</v>
      </c>
      <c r="L28" s="13"/>
      <c r="M28" s="30"/>
    </row>
    <row r="29" spans="1:15" x14ac:dyDescent="0.3">
      <c r="A29" s="1"/>
      <c r="B29" s="1"/>
      <c r="C29" s="1"/>
      <c r="D29" s="1"/>
      <c r="E29" s="1"/>
      <c r="F29" s="1"/>
      <c r="G29" s="37" t="s">
        <v>40</v>
      </c>
      <c r="H29" s="109" t="s">
        <v>47</v>
      </c>
      <c r="I29" s="110"/>
      <c r="J29" s="47">
        <f>L21+L22</f>
        <v>231786.36</v>
      </c>
      <c r="L29" s="13"/>
      <c r="M29" s="30"/>
    </row>
    <row r="30" spans="1:15" x14ac:dyDescent="0.3">
      <c r="A30" s="1"/>
      <c r="B30" s="1"/>
      <c r="C30" s="1"/>
      <c r="D30" s="1"/>
      <c r="E30" s="1"/>
      <c r="F30" s="1"/>
      <c r="G30" s="23" t="s">
        <v>27</v>
      </c>
      <c r="H30" s="111" t="s">
        <v>48</v>
      </c>
      <c r="I30" s="112"/>
      <c r="J30" s="47">
        <v>0</v>
      </c>
      <c r="L30" s="13"/>
      <c r="M30" s="30"/>
    </row>
    <row r="31" spans="1:15" x14ac:dyDescent="0.3">
      <c r="A31" s="1"/>
      <c r="B31" s="1"/>
      <c r="C31" s="1"/>
      <c r="D31" s="1"/>
      <c r="E31" s="1"/>
      <c r="F31" s="1"/>
      <c r="G31" s="99" t="s">
        <v>18</v>
      </c>
      <c r="H31" s="100"/>
      <c r="I31" s="101"/>
      <c r="J31" s="48">
        <f>J28+J29</f>
        <v>331786.36</v>
      </c>
      <c r="M31" s="30"/>
    </row>
    <row r="32" spans="1:15" s="1" customFormat="1" x14ac:dyDescent="0.3"/>
    <row r="33" spans="1:9" s="1" customFormat="1" x14ac:dyDescent="0.3"/>
    <row r="34" spans="1:9" s="1" customFormat="1" x14ac:dyDescent="0.3"/>
    <row r="35" spans="1:9" s="1" customFormat="1" ht="14.5" x14ac:dyDescent="0.35">
      <c r="A35" s="105" t="s">
        <v>49</v>
      </c>
      <c r="B35" s="105"/>
      <c r="C35" s="105"/>
      <c r="D35" s="105"/>
      <c r="E35" s="105"/>
      <c r="F35" s="105"/>
      <c r="G35" s="105"/>
      <c r="H35" s="105"/>
      <c r="I35" s="105"/>
    </row>
    <row r="36" spans="1:9" s="1" customFormat="1" ht="14.5" x14ac:dyDescent="0.35">
      <c r="A36" s="107" t="s">
        <v>50</v>
      </c>
      <c r="B36" s="107"/>
      <c r="C36" s="107"/>
      <c r="D36" s="107"/>
      <c r="E36" s="107"/>
      <c r="F36" s="107"/>
      <c r="G36" s="107"/>
      <c r="H36" s="107"/>
      <c r="I36" s="107"/>
    </row>
    <row r="37" spans="1:9" ht="15" customHeight="1" x14ac:dyDescent="0.3">
      <c r="A37" s="38" t="s">
        <v>51</v>
      </c>
      <c r="B37" s="94" t="s">
        <v>52</v>
      </c>
      <c r="C37" s="94"/>
      <c r="D37" s="35" t="s">
        <v>53</v>
      </c>
      <c r="E37" s="35" t="s">
        <v>54</v>
      </c>
      <c r="F37" s="35" t="s">
        <v>55</v>
      </c>
      <c r="G37" s="35" t="s">
        <v>56</v>
      </c>
      <c r="H37" s="35" t="s">
        <v>57</v>
      </c>
      <c r="I37" s="35" t="s">
        <v>58</v>
      </c>
    </row>
    <row r="38" spans="1:9" ht="14.5" x14ac:dyDescent="0.35">
      <c r="A38" s="39">
        <v>1</v>
      </c>
      <c r="B38" s="95" t="s">
        <v>59</v>
      </c>
      <c r="C38" s="95"/>
      <c r="D38" s="49" t="s">
        <v>60</v>
      </c>
      <c r="E38" s="40" t="s">
        <v>61</v>
      </c>
      <c r="F38" s="40" t="s">
        <v>62</v>
      </c>
      <c r="G38" s="41">
        <v>44216</v>
      </c>
      <c r="H38" s="41">
        <v>45473</v>
      </c>
      <c r="I38" s="40" t="s">
        <v>41</v>
      </c>
    </row>
    <row r="39" spans="1:9" ht="14.5" x14ac:dyDescent="0.35">
      <c r="A39" s="40">
        <v>2</v>
      </c>
      <c r="B39" s="95" t="s">
        <v>63</v>
      </c>
      <c r="C39" s="95"/>
      <c r="D39" s="49" t="s">
        <v>64</v>
      </c>
      <c r="E39" s="40" t="s">
        <v>61</v>
      </c>
      <c r="F39" s="40" t="s">
        <v>62</v>
      </c>
      <c r="G39" s="41">
        <v>44216</v>
      </c>
      <c r="H39" s="41">
        <v>45473</v>
      </c>
      <c r="I39" s="40" t="s">
        <v>41</v>
      </c>
    </row>
    <row r="40" spans="1:9" ht="14.5" x14ac:dyDescent="0.35">
      <c r="A40" s="39">
        <v>3</v>
      </c>
      <c r="B40" s="113" t="s">
        <v>65</v>
      </c>
      <c r="C40" s="113"/>
      <c r="D40" s="49"/>
      <c r="E40" s="40" t="s">
        <v>61</v>
      </c>
      <c r="F40" s="40" t="s">
        <v>62</v>
      </c>
      <c r="G40" s="41" t="s">
        <v>66</v>
      </c>
      <c r="H40" s="41">
        <v>45657</v>
      </c>
      <c r="I40" s="40" t="s">
        <v>41</v>
      </c>
    </row>
    <row r="41" spans="1:9" x14ac:dyDescent="0.3">
      <c r="A41" s="40"/>
      <c r="B41" s="95"/>
      <c r="C41" s="95"/>
      <c r="D41" s="40"/>
      <c r="E41" s="40"/>
      <c r="F41" s="40"/>
      <c r="G41" s="41"/>
      <c r="H41" s="41"/>
      <c r="I41" s="40"/>
    </row>
    <row r="42" spans="1:9" s="1" customFormat="1" x14ac:dyDescent="0.3"/>
    <row r="43" spans="1:9" s="1" customFormat="1" x14ac:dyDescent="0.3"/>
    <row r="44" spans="1:9" s="1" customFormat="1" x14ac:dyDescent="0.3"/>
    <row r="45" spans="1:9" s="1" customFormat="1" ht="14.5" x14ac:dyDescent="0.35">
      <c r="A45" s="105" t="s">
        <v>67</v>
      </c>
      <c r="B45" s="105"/>
      <c r="C45" s="105"/>
      <c r="D45" s="105"/>
      <c r="E45" s="105"/>
      <c r="F45" s="105"/>
      <c r="G45" s="105"/>
      <c r="H45" s="43"/>
      <c r="I45" s="43"/>
    </row>
    <row r="46" spans="1:9" s="1" customFormat="1" ht="14.5" x14ac:dyDescent="0.35">
      <c r="A46" s="107" t="s">
        <v>68</v>
      </c>
      <c r="B46" s="107"/>
      <c r="C46" s="107"/>
      <c r="D46" s="107"/>
      <c r="E46" s="107"/>
      <c r="F46" s="107"/>
      <c r="G46" s="107"/>
      <c r="H46" s="42"/>
      <c r="I46" s="42"/>
    </row>
    <row r="47" spans="1:9" s="1" customFormat="1" x14ac:dyDescent="0.3">
      <c r="A47" s="106" t="s">
        <v>69</v>
      </c>
      <c r="B47" s="106"/>
      <c r="C47" s="106"/>
      <c r="D47" s="35" t="s">
        <v>46</v>
      </c>
      <c r="E47" s="35" t="s">
        <v>46</v>
      </c>
      <c r="F47" s="94" t="s">
        <v>58</v>
      </c>
      <c r="G47" s="94"/>
    </row>
    <row r="48" spans="1:9" s="1" customFormat="1" x14ac:dyDescent="0.3">
      <c r="A48" s="98"/>
      <c r="B48" s="98"/>
      <c r="C48" s="98"/>
      <c r="D48" s="40"/>
      <c r="E48" s="40"/>
      <c r="F48" s="95"/>
      <c r="G48" s="95"/>
    </row>
    <row r="49" spans="1:7" s="1" customFormat="1" x14ac:dyDescent="0.3">
      <c r="A49" s="91"/>
      <c r="B49" s="92"/>
      <c r="C49" s="93"/>
      <c r="D49" s="40"/>
      <c r="E49" s="40"/>
      <c r="F49" s="96"/>
      <c r="G49" s="97"/>
    </row>
    <row r="50" spans="1:7" s="1" customFormat="1" x14ac:dyDescent="0.3">
      <c r="A50" s="91"/>
      <c r="B50" s="92"/>
      <c r="C50" s="93"/>
      <c r="D50" s="40"/>
      <c r="E50" s="40"/>
      <c r="F50" s="96"/>
      <c r="G50" s="97"/>
    </row>
    <row r="51" spans="1:7" s="1" customFormat="1" x14ac:dyDescent="0.3"/>
    <row r="52" spans="1:7" s="1" customFormat="1" x14ac:dyDescent="0.3"/>
    <row r="53" spans="1:7" s="1" customFormat="1" x14ac:dyDescent="0.3"/>
    <row r="54" spans="1:7" s="1" customFormat="1" x14ac:dyDescent="0.3"/>
    <row r="55" spans="1:7" s="1" customFormat="1" x14ac:dyDescent="0.3"/>
    <row r="56" spans="1:7" s="1" customFormat="1" x14ac:dyDescent="0.3"/>
    <row r="57" spans="1:7" s="1" customFormat="1" x14ac:dyDescent="0.3"/>
    <row r="58" spans="1:7" s="1" customFormat="1" x14ac:dyDescent="0.3"/>
    <row r="59" spans="1:7" s="1" customFormat="1" x14ac:dyDescent="0.3"/>
    <row r="60" spans="1:7" s="1" customFormat="1" x14ac:dyDescent="0.3"/>
    <row r="61" spans="1:7" s="1" customFormat="1" x14ac:dyDescent="0.3"/>
    <row r="62" spans="1:7" s="1" customFormat="1" x14ac:dyDescent="0.3"/>
    <row r="63" spans="1:7" s="1" customFormat="1" x14ac:dyDescent="0.3"/>
    <row r="64" spans="1:7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</sheetData>
  <sheetProtection selectLockedCells="1" selectUnlockedCells="1"/>
  <mergeCells count="47">
    <mergeCell ref="G27:I27"/>
    <mergeCell ref="A25:J25"/>
    <mergeCell ref="A35:I35"/>
    <mergeCell ref="A47:C47"/>
    <mergeCell ref="A36:I36"/>
    <mergeCell ref="H28:I28"/>
    <mergeCell ref="H29:I29"/>
    <mergeCell ref="H30:I30"/>
    <mergeCell ref="G31:I31"/>
    <mergeCell ref="B37:C37"/>
    <mergeCell ref="A46:G46"/>
    <mergeCell ref="B38:C38"/>
    <mergeCell ref="B39:C39"/>
    <mergeCell ref="B40:C40"/>
    <mergeCell ref="B41:C41"/>
    <mergeCell ref="A45:G45"/>
    <mergeCell ref="A50:C50"/>
    <mergeCell ref="F47:G47"/>
    <mergeCell ref="F48:G48"/>
    <mergeCell ref="F49:G49"/>
    <mergeCell ref="F50:G50"/>
    <mergeCell ref="A48:C48"/>
    <mergeCell ref="A49:C49"/>
    <mergeCell ref="A8:A12"/>
    <mergeCell ref="B8:B12"/>
    <mergeCell ref="E13:J13"/>
    <mergeCell ref="A14:A19"/>
    <mergeCell ref="B14:B19"/>
    <mergeCell ref="C8:C12"/>
    <mergeCell ref="D8:D12"/>
    <mergeCell ref="C14:C19"/>
    <mergeCell ref="D14:D19"/>
    <mergeCell ref="E20:J20"/>
    <mergeCell ref="A21:A22"/>
    <mergeCell ref="B21:B22"/>
    <mergeCell ref="E23:J23"/>
    <mergeCell ref="A24:L24"/>
    <mergeCell ref="C21:C22"/>
    <mergeCell ref="D21:D22"/>
    <mergeCell ref="C1:J1"/>
    <mergeCell ref="C2:J2"/>
    <mergeCell ref="A6:A7"/>
    <mergeCell ref="B6:B7"/>
    <mergeCell ref="C6:D6"/>
    <mergeCell ref="E6:E7"/>
    <mergeCell ref="F6:L6"/>
    <mergeCell ref="D3:J4"/>
  </mergeCells>
  <hyperlinks>
    <hyperlink ref="D38" r:id="rId1" xr:uid="{0539BF5F-85E3-4DAF-AC02-00B0BA097D9A}"/>
    <hyperlink ref="D39" r:id="rId2" xr:uid="{BD4FECBF-259B-4164-B589-64D3A4DA8F00}"/>
  </hyperlinks>
  <pageMargins left="0.7" right="0.7" top="0.75" bottom="0.75" header="0.3" footer="0.3"/>
  <pageSetup scale="53" orientation="portrait" r:id="rId3"/>
  <customProperties>
    <customPr name="SHEET_ID" r:id="rId4"/>
  </customProperties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cf0e28-81d2-4dc7-8b10-820d80ed680d">
      <Terms xmlns="http://schemas.microsoft.com/office/infopath/2007/PartnerControls"/>
    </lcf76f155ced4ddcb4097134ff3c332f>
    <TaxCatchAll xmlns="e91d5986-7c29-4ed1-8a54-b8fb378ed474" xsi:nil="true"/>
    <OfficeCountry xmlns="d9cf0e28-81d2-4dc7-8b10-820d80ed680d">B0508 - Haiti - Port-au-Prince</OfficeCountry>
    <DocumentStatus xmlns="d9cf0e28-81d2-4dc7-8b10-820d80ed680d">Approved</DocumentStatus>
    <DocCoverageEndDate xmlns="d9cf0e28-81d2-4dc7-8b10-820d80ed680d">2024-12-31T05:00:00+00:00</DocCoverageEndDate>
    <FunctionalArea xmlns="d9cf0e28-81d2-4dc7-8b10-820d80ed680d">Programme and Project</FunctionalArea>
    <FileNameDescription xmlns="d9cf0e28-81d2-4dc7-8b10-820d80ed680d">Annual Work Plan_Haiti_Accelerator Lab with UNDP fund GOE - 2024</FileNameDescription>
    <ProjectNumber xmlns="d9cf0e28-81d2-4dc7-8b10-820d80ed680d">00129377</ProjectNumber>
    <DocumentType xmlns="d9cf0e28-81d2-4dc7-8b10-820d80ed680d">Annual/Multi-year Workplan</DocumentType>
    <Language xmlns="d9cf0e28-81d2-4dc7-8b10-820d80ed680d">English</Language>
    <AuthorName xmlns="d9cf0e28-81d2-4dc7-8b10-820d80ed680d">UNDP</AuthorName>
    <DocumentCategory xmlns="d9cf0e28-81d2-4dc7-8b10-820d80ed680d" xsi:nil="true"/>
    <OperatingUnit xmlns="d9cf0e28-81d2-4dc7-8b10-820d80ed680d">UNDP-HTI</OperatingUnit>
    <FocusArea xmlns="d9cf0e28-81d2-4dc7-8b10-820d80ed680d">Cross-cutting priorities</FocusArea>
    <DocCoverageStartDate xmlns="d9cf0e28-81d2-4dc7-8b10-820d80ed680d">2024-01-01T05:00:00+00:00</DocCoverageStartDate>
    <FileClassificationMode xmlns="d9cf0e28-81d2-4dc7-8b10-820d80ed680d">Public</FileClassificationMode>
    <OutputNumber xmlns="d9cf0e28-81d2-4dc7-8b10-820d80ed680d">00123085</OutputNumb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29" ma:contentTypeDescription="Create a new document." ma:contentTypeScope="" ma:versionID="6e8b5189930b312cd6a688c72934480f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38e044ff6032411bcdc82bc581169c0d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dexed="true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dexed="true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E866DE-D486-4202-99D0-56715E430C2F}">
  <ds:schemaRefs>
    <ds:schemaRef ds:uri="http://schemas.microsoft.com/office/2006/metadata/properties"/>
    <ds:schemaRef ds:uri="http://schemas.microsoft.com/office/infopath/2007/PartnerControls"/>
    <ds:schemaRef ds:uri="53fdd39d-4913-4803-b9e7-d5bda82ce954"/>
    <ds:schemaRef ds:uri="7071609c-6154-4d5e-b189-29eced726b28"/>
  </ds:schemaRefs>
</ds:datastoreItem>
</file>

<file path=customXml/itemProps2.xml><?xml version="1.0" encoding="utf-8"?>
<ds:datastoreItem xmlns:ds="http://schemas.openxmlformats.org/officeDocument/2006/customXml" ds:itemID="{023C743D-B9BE-4936-97A0-B5FF4F9A8E68}"/>
</file>

<file path=customXml/itemProps3.xml><?xml version="1.0" encoding="utf-8"?>
<ds:datastoreItem xmlns:ds="http://schemas.openxmlformats.org/officeDocument/2006/customXml" ds:itemID="{2FBC5342-A430-401C-B36B-40D155FDCE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</vt:lpstr>
      <vt:lpstr>AWP!Print_Area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Work Plan_Haiti_Accelerator Lab with UNDP fund GOE - 2024</dc:title>
  <dc:subject/>
  <dc:creator>Ignacio Etcheverry</dc:creator>
  <cp:keywords/>
  <dc:description/>
  <cp:lastModifiedBy>Wanick Charles</cp:lastModifiedBy>
  <cp:revision/>
  <dcterms:created xsi:type="dcterms:W3CDTF">2023-12-15T11:37:23Z</dcterms:created>
  <dcterms:modified xsi:type="dcterms:W3CDTF">2024-07-04T19:17:42Z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  <property fmtid="{D5CDD505-2E9C-101B-9397-08002B2CF9AE}" pid="3" name="MediaServiceImageTags">
    <vt:lpwstr/>
  </property>
</Properties>
</file>